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<sst xmlns="http://schemas.openxmlformats.org/spreadsheetml/2006/main" count="360" uniqueCount="193">
  <si>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</si>
  <si>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</si>
  <si>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</si>
  <si>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</si>
  <si>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</si>
  <si>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</si>
  <si>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</si>
  <si>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</si>
  <si>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</si>
  <si>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2016 m. gruodžio 31 d.</t>
  </si>
  <si>
    <t xml:space="preserve"> </t>
  </si>
  <si>
    <t>metinė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</si>
  <si>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</si>
  <si>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</si>
  <si>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</si>
  <si>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</si>
  <si>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</si>
  <si>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</si>
  <si>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</si>
  <si>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</si>
  <si>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</si>
  <si>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</si>
  <si>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</si>
  <si>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</si>
  <si>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</si>
  <si>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</si>
  <si>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</si>
  <si>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</si>
  <si>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</si>
  <si>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</si>
  <si>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</si>
  <si>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</si>
  <si>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</si>
  <si>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</si>
  <si>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</si>
  <si>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</si>
  <si>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</si>
  <si>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</si>
  <si>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</si>
  <si>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</si>
  <si>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</si>
  <si>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</si>
  <si>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</si>
  <si>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</si>
  <si>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</si>
  <si>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</si>
  <si>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</si>
  <si>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</si>
  <si>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</si>
  <si>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</si>
  <si>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</si>
  <si>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</si>
  <si>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</si>
  <si>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</si>
  <si>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</si>
  <si>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</si>
  <si>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</si>
  <si>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</si>
  <si>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</si>
  <si>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</si>
  <si>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</si>
  <si>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</si>
  <si>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</si>
  <si>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</si>
  <si>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</si>
  <si>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</si>
  <si>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</si>
  <si>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</si>
  <si>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</si>
  <si>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</si>
  <si>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</si>
  <si>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</si>
  <si>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</si>
  <si>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</si>
  <si>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</si>
  <si>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</si>
  <si>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</si>
  <si>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</si>
  <si>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</si>
  <si>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</si>
  <si>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</si>
  <si>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</si>
  <si>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</si>
  <si>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</si>
  <si>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</si>
  <si>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</si>
  <si>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</si>
  <si>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</si>
  <si>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</si>
  <si>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</si>
  <si>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</si>
  <si>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</si>
  <si>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</si>
  <si>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</si>
  <si>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</si>
  <si>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</si>
  <si>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</si>
  <si>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</si>
  <si>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</si>
  <si>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</si>
  <si>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</si>
  <si>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</si>
  <si>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</si>
  <si>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</si>
  <si>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</si>
  <si>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</si>
  <si>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</si>
  <si>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</si>
  <si>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</si>
  <si>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</si>
  <si>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</si>
  <si>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</si>
  <si>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</si>
  <si>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</si>
  <si>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</si>
  <si>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</si>
  <si>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</si>
  <si>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</si>
  <si>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</si>
  <si>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</si>
  <si>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</si>
  <si>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</si>
  <si>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</si>
  <si>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</si>
  <si>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</si>
  <si>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</si>
  <si>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</si>
  <si>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</si>
  <si>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</si>
  <si>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</si>
  <si>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</si>
  <si>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</si>
  <si>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</si>
  <si>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</si>
  <si>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</si>
  <si>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</si>
  <si>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</si>
  <si>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</si>
  <si>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</si>
  <si>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</si>
  <si>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</si>
  <si>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</si>
  <si>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</si>
  <si>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</si>
  <si>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</si>
  <si>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</si>
  <si>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</si>
  <si>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</si>
  <si>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</si>
  <si>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</si>
  <si>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</si>
  <si>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</si>
  <si>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</si>
  <si>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</si>
  <si>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</si>
  <si>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</si>
  <si>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</si>
  <si>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</si>
  <si>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</si>
  <si>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</si>
  <si>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</si>
  <si>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</si>
  <si>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</si>
  <si>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</si>
  <si>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</si>
  <si>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</si>
  <si>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</si>
  <si>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</si>
  <si>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</si>
  <si>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</si>
  <si>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</si>
  <si>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</si>
  <si>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</si>
  <si>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</si>
  <si>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</si>
  <si>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</si>
  <si>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</si>
  <si>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</si>
  <si>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</si>
  <si>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</si>
  <si>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</si>
  <si>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</si>
  <si>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</si>
  <si>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</si>
  <si>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</si>
  <si>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</si>
  <si>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 xml:space="preserve">  (vyriausiasis buhalteris (buhalteris)</t>
  </si>
  <si>
    <t xml:space="preserve">     Regina Drigotienė</t>
  </si>
  <si>
    <t>2017 m. sausio 12 d.   Nr.11</t>
  </si>
  <si>
    <t>O1O1O1O2</t>
  </si>
  <si>
    <t>O9</t>
  </si>
  <si>
    <t>O2</t>
  </si>
  <si>
    <t>O1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</si>
</sst>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27">
      <selection activeCell="Y47" sqref="Y47"/>
    </sheetView>
  </sheetViews>
  <sheetFormatPr defaultColWidth="9.140625" defaultRowHeight="12.75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6.140625" style="133" customWidth="1"/>
    <col min="8" max="8" width="4.7109375" style="133" customWidth="1"/>
    <col min="9" max="9" width="10.57421875" style="133" customWidth="1"/>
    <col min="10" max="10" width="10.7109375" style="133" customWidth="1"/>
    <col min="11" max="11" width="10.57421875" style="133" customWidth="1"/>
    <col min="12" max="12" width="10.2812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9" t="s">
        <v>6</v>
      </c>
      <c r="H6" s="180"/>
      <c r="I6" s="180"/>
      <c r="J6" s="180"/>
      <c r="K6" s="180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64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5" t="s">
        <v>8</v>
      </c>
      <c r="H8" s="185"/>
      <c r="I8" s="185"/>
      <c r="J8" s="185"/>
      <c r="K8" s="18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6" t="s">
        <v>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7" t="s">
        <v>11</v>
      </c>
      <c r="H10" s="187"/>
      <c r="I10" s="187"/>
      <c r="J10" s="187"/>
      <c r="K10" s="18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2" t="s">
        <v>12</v>
      </c>
      <c r="H11" s="192"/>
      <c r="I11" s="192"/>
      <c r="J11" s="192"/>
      <c r="K11" s="19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3" t="s">
        <v>13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4" t="s">
        <v>188</v>
      </c>
      <c r="H15" s="184"/>
      <c r="I15" s="184"/>
      <c r="J15" s="184"/>
      <c r="K15" s="18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2" t="s">
        <v>14</v>
      </c>
      <c r="H16" s="192"/>
      <c r="I16" s="192"/>
      <c r="J16" s="192"/>
      <c r="K16" s="19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1"/>
      <c r="H17" s="182"/>
      <c r="I17" s="182"/>
      <c r="J17" s="182"/>
      <c r="K17" s="182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202" t="s">
        <v>15</v>
      </c>
      <c r="I18" s="202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77"/>
      <c r="D22" s="177"/>
      <c r="E22" s="177"/>
      <c r="F22" s="178"/>
      <c r="G22" s="177"/>
      <c r="H22" s="177"/>
      <c r="I22" s="177"/>
      <c r="J22" s="177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189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99" t="s">
        <v>24</v>
      </c>
      <c r="H25" s="199"/>
      <c r="I25" s="203" t="s">
        <v>190</v>
      </c>
      <c r="J25" s="204" t="s">
        <v>191</v>
      </c>
      <c r="K25" s="28" t="s">
        <v>191</v>
      </c>
      <c r="L25" s="28" t="s">
        <v>192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25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69" t="s">
        <v>26</v>
      </c>
      <c r="B27" s="170"/>
      <c r="C27" s="170"/>
      <c r="D27" s="170"/>
      <c r="E27" s="170"/>
      <c r="F27" s="170"/>
      <c r="G27" s="173" t="s">
        <v>27</v>
      </c>
      <c r="H27" s="175" t="s">
        <v>28</v>
      </c>
      <c r="I27" s="200" t="s">
        <v>29</v>
      </c>
      <c r="J27" s="201"/>
      <c r="K27" s="190" t="s">
        <v>30</v>
      </c>
      <c r="L27" s="188" t="s">
        <v>31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1"/>
      <c r="B28" s="172"/>
      <c r="C28" s="172"/>
      <c r="D28" s="172"/>
      <c r="E28" s="172"/>
      <c r="F28" s="172"/>
      <c r="G28" s="174"/>
      <c r="H28" s="176"/>
      <c r="I28" s="42" t="s">
        <v>32</v>
      </c>
      <c r="J28" s="43" t="s">
        <v>33</v>
      </c>
      <c r="K28" s="191"/>
      <c r="L28" s="18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3" t="s">
        <v>34</v>
      </c>
      <c r="B29" s="194"/>
      <c r="C29" s="194"/>
      <c r="D29" s="194"/>
      <c r="E29" s="194"/>
      <c r="F29" s="195"/>
      <c r="G29" s="44">
        <v>2</v>
      </c>
      <c r="H29" s="45">
        <v>3</v>
      </c>
      <c r="I29" s="46" t="s">
        <v>35</v>
      </c>
      <c r="J29" s="47" t="s">
        <v>36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.75" customHeight="1">
      <c r="A30" s="50">
        <v>2</v>
      </c>
      <c r="B30" s="50"/>
      <c r="C30" s="51"/>
      <c r="D30" s="52"/>
      <c r="E30" s="50"/>
      <c r="F30" s="53"/>
      <c r="G30" s="51" t="s">
        <v>37</v>
      </c>
      <c r="H30" s="54">
        <v>1</v>
      </c>
      <c r="I30" s="55">
        <f>SUM(I31+I41+I64+I85+I93+I109+I132+I148+I157)</f>
        <v>220100</v>
      </c>
      <c r="J30" s="55">
        <f>SUM(J31+J41+J64+J85+J93+J109+J132+J148+J157)</f>
        <v>220100</v>
      </c>
      <c r="K30" s="56">
        <f>SUM(K31+K41+K64+K85+K93+K109+K132+K148+K157)</f>
        <v>220099.99</v>
      </c>
      <c r="L30" s="55">
        <f>SUM(L31+L41+L64+L85+L93+L109+L132+L148+L157)</f>
        <v>220099.99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.75" customHeight="1">
      <c r="A31" s="50">
        <v>2</v>
      </c>
      <c r="B31" s="58">
        <v>1</v>
      </c>
      <c r="C31" s="59"/>
      <c r="D31" s="60"/>
      <c r="E31" s="61"/>
      <c r="F31" s="62"/>
      <c r="G31" s="58" t="s">
        <v>38</v>
      </c>
      <c r="H31" s="45">
        <v>2</v>
      </c>
      <c r="I31" s="55">
        <f>SUM(I32+I37)</f>
        <v>157600</v>
      </c>
      <c r="J31" s="55">
        <f>SUM(J32+J37)</f>
        <v>157600</v>
      </c>
      <c r="K31" s="63">
        <f>SUM(K32+K37)</f>
        <v>157554.01</v>
      </c>
      <c r="L31" s="64">
        <f>SUM(L32+L37)</f>
        <v>157554.01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39</v>
      </c>
      <c r="H32" s="54">
        <v>3</v>
      </c>
      <c r="I32" s="55">
        <f aca="true" t="shared" si="0" ref="I32:L33">SUM(I33)</f>
        <v>120400</v>
      </c>
      <c r="J32" s="55">
        <f t="shared" si="0"/>
        <v>120400</v>
      </c>
      <c r="K32" s="56">
        <f t="shared" si="0"/>
        <v>120399.99</v>
      </c>
      <c r="L32" s="55">
        <f t="shared" si="0"/>
        <v>120399.99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0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39</v>
      </c>
      <c r="H33" s="54">
        <v>4</v>
      </c>
      <c r="I33" s="55">
        <f t="shared" si="0"/>
        <v>120400</v>
      </c>
      <c r="J33" s="55">
        <f t="shared" si="0"/>
        <v>120400</v>
      </c>
      <c r="K33" s="56">
        <f t="shared" si="0"/>
        <v>120399.99</v>
      </c>
      <c r="L33" s="55">
        <f t="shared" si="0"/>
        <v>120399.99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40</v>
      </c>
      <c r="H34" s="54">
        <v>5</v>
      </c>
      <c r="I34" s="56">
        <f>SUM(I35:I36)</f>
        <v>120400</v>
      </c>
      <c r="J34" s="55">
        <f>SUM(J35:J36)</f>
        <v>120400</v>
      </c>
      <c r="K34" s="56">
        <f>SUM(K35:K36)</f>
        <v>120399.99</v>
      </c>
      <c r="L34" s="55">
        <f>SUM(L35:L36)</f>
        <v>120399.99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41</v>
      </c>
      <c r="H35" s="54">
        <v>6</v>
      </c>
      <c r="I35" s="70">
        <v>120400</v>
      </c>
      <c r="J35" s="71">
        <v>120400</v>
      </c>
      <c r="K35" s="71">
        <v>120399.99</v>
      </c>
      <c r="L35" s="71">
        <v>120399.99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42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43</v>
      </c>
      <c r="H37" s="54">
        <v>8</v>
      </c>
      <c r="I37" s="56">
        <f aca="true" t="shared" si="1" ref="I37:L39">I38</f>
        <v>37200</v>
      </c>
      <c r="J37" s="55">
        <f t="shared" si="1"/>
        <v>37200</v>
      </c>
      <c r="K37" s="56">
        <f t="shared" si="1"/>
        <v>37154.02</v>
      </c>
      <c r="L37" s="55">
        <f t="shared" si="1"/>
        <v>37154.02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43</v>
      </c>
      <c r="H38" s="54">
        <v>9</v>
      </c>
      <c r="I38" s="56">
        <f t="shared" si="1"/>
        <v>37200</v>
      </c>
      <c r="J38" s="55">
        <f t="shared" si="1"/>
        <v>37200</v>
      </c>
      <c r="K38" s="55">
        <f t="shared" si="1"/>
        <v>37154.02</v>
      </c>
      <c r="L38" s="55">
        <f t="shared" si="1"/>
        <v>37154.02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43</v>
      </c>
      <c r="H39" s="54">
        <v>10</v>
      </c>
      <c r="I39" s="55">
        <f t="shared" si="1"/>
        <v>37200</v>
      </c>
      <c r="J39" s="55">
        <f t="shared" si="1"/>
        <v>37200</v>
      </c>
      <c r="K39" s="55">
        <f t="shared" si="1"/>
        <v>37154.02</v>
      </c>
      <c r="L39" s="55">
        <f t="shared" si="1"/>
        <v>37154.02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43</v>
      </c>
      <c r="H40" s="54">
        <v>11</v>
      </c>
      <c r="I40" s="72">
        <v>37200</v>
      </c>
      <c r="J40" s="71">
        <v>37200</v>
      </c>
      <c r="K40" s="71">
        <v>37154.02</v>
      </c>
      <c r="L40" s="71">
        <v>37154.02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3">
        <v>2</v>
      </c>
      <c r="B41" s="74">
        <v>2</v>
      </c>
      <c r="C41" s="59"/>
      <c r="D41" s="60"/>
      <c r="E41" s="61"/>
      <c r="F41" s="62"/>
      <c r="G41" s="58" t="s">
        <v>44</v>
      </c>
      <c r="H41" s="45">
        <v>12</v>
      </c>
      <c r="I41" s="75">
        <f aca="true" t="shared" si="2" ref="I41:L43">I42</f>
        <v>62500</v>
      </c>
      <c r="J41" s="76">
        <f t="shared" si="2"/>
        <v>62500</v>
      </c>
      <c r="K41" s="75">
        <f t="shared" si="2"/>
        <v>62545.979999999996</v>
      </c>
      <c r="L41" s="75">
        <f t="shared" si="2"/>
        <v>62545.979999999996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44</v>
      </c>
      <c r="H42" s="54">
        <v>13</v>
      </c>
      <c r="I42" s="55">
        <f t="shared" si="2"/>
        <v>62500</v>
      </c>
      <c r="J42" s="56">
        <f t="shared" si="2"/>
        <v>62500</v>
      </c>
      <c r="K42" s="55">
        <f t="shared" si="2"/>
        <v>62545.979999999996</v>
      </c>
      <c r="L42" s="56">
        <f t="shared" si="2"/>
        <v>62545.979999999996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44</v>
      </c>
      <c r="H43" s="54">
        <v>14</v>
      </c>
      <c r="I43" s="55">
        <f t="shared" si="2"/>
        <v>62500</v>
      </c>
      <c r="J43" s="56">
        <f t="shared" si="2"/>
        <v>62500</v>
      </c>
      <c r="K43" s="64">
        <f t="shared" si="2"/>
        <v>62545.979999999996</v>
      </c>
      <c r="L43" s="64">
        <f t="shared" si="2"/>
        <v>62545.979999999996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44</v>
      </c>
      <c r="H44" s="82">
        <v>15</v>
      </c>
      <c r="I44" s="83">
        <f>SUM(I45:I63)-I54</f>
        <v>62500</v>
      </c>
      <c r="J44" s="84">
        <f>SUM(J45:J63)-J54</f>
        <v>62500</v>
      </c>
      <c r="K44" s="84">
        <f>SUM(K45:K63)-K54</f>
        <v>62545.979999999996</v>
      </c>
      <c r="L44" s="85">
        <f>SUM(L45:L63)-L54</f>
        <v>62545.979999999996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45</v>
      </c>
      <c r="H45" s="54">
        <v>16</v>
      </c>
      <c r="I45" s="71">
        <v>1000</v>
      </c>
      <c r="J45" s="71">
        <v>1000</v>
      </c>
      <c r="K45" s="71">
        <v>989.19</v>
      </c>
      <c r="L45" s="71">
        <v>989.19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46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47</v>
      </c>
      <c r="H47" s="54">
        <v>18</v>
      </c>
      <c r="I47" s="71">
        <v>1100</v>
      </c>
      <c r="J47" s="71">
        <v>1100</v>
      </c>
      <c r="K47" s="71">
        <v>1137.11</v>
      </c>
      <c r="L47" s="71">
        <v>1137.11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48</v>
      </c>
      <c r="H48" s="54">
        <v>19</v>
      </c>
      <c r="I48" s="71">
        <v>8400</v>
      </c>
      <c r="J48" s="71">
        <v>8400</v>
      </c>
      <c r="K48" s="71">
        <v>8396.87</v>
      </c>
      <c r="L48" s="71">
        <v>8396.87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49</v>
      </c>
      <c r="H49" s="45">
        <v>20</v>
      </c>
      <c r="I49" s="71">
        <v>300</v>
      </c>
      <c r="J49" s="71">
        <v>300</v>
      </c>
      <c r="K49" s="71">
        <v>298</v>
      </c>
      <c r="L49" s="71">
        <v>298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50</v>
      </c>
      <c r="H50" s="54">
        <v>21</v>
      </c>
      <c r="I50" s="71">
        <v>300</v>
      </c>
      <c r="J50" s="71">
        <v>300</v>
      </c>
      <c r="K50" s="71">
        <v>300</v>
      </c>
      <c r="L50" s="71">
        <v>300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 hidden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51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52</v>
      </c>
      <c r="H52" s="45">
        <v>23</v>
      </c>
      <c r="I52" s="71">
        <v>4000</v>
      </c>
      <c r="J52" s="71">
        <v>4000</v>
      </c>
      <c r="K52" s="71">
        <v>4014.24</v>
      </c>
      <c r="L52" s="71">
        <v>4014.24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53</v>
      </c>
      <c r="H53" s="54">
        <v>24</v>
      </c>
      <c r="I53" s="72"/>
      <c r="J53" s="71"/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 customHeight="1" hidden="1">
      <c r="A54" s="161">
        <v>1</v>
      </c>
      <c r="B54" s="162"/>
      <c r="C54" s="162"/>
      <c r="D54" s="162"/>
      <c r="E54" s="162"/>
      <c r="F54" s="163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54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 hidden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55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56</v>
      </c>
      <c r="H57" s="97">
        <v>27</v>
      </c>
      <c r="I57" s="72">
        <v>8800</v>
      </c>
      <c r="J57" s="71">
        <v>8800</v>
      </c>
      <c r="K57" s="71">
        <v>8813.55</v>
      </c>
      <c r="L57" s="71">
        <v>8813.55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1.25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57</v>
      </c>
      <c r="H58" s="54">
        <v>28</v>
      </c>
      <c r="I58" s="72">
        <v>200</v>
      </c>
      <c r="J58" s="71">
        <v>200</v>
      </c>
      <c r="K58" s="71">
        <v>230</v>
      </c>
      <c r="L58" s="71">
        <v>230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4.75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58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59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60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61</v>
      </c>
      <c r="H62" s="54">
        <v>32</v>
      </c>
      <c r="I62" s="72">
        <v>32600</v>
      </c>
      <c r="J62" s="71">
        <v>32600</v>
      </c>
      <c r="K62" s="71">
        <v>32529.71</v>
      </c>
      <c r="L62" s="71">
        <v>32529.71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62</v>
      </c>
      <c r="H63" s="97">
        <v>33</v>
      </c>
      <c r="I63" s="72">
        <v>5800</v>
      </c>
      <c r="J63" s="71">
        <v>5800</v>
      </c>
      <c r="K63" s="71">
        <v>5837.31</v>
      </c>
      <c r="L63" s="71">
        <v>5837.31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 hidden="1">
      <c r="A64" s="99">
        <v>2</v>
      </c>
      <c r="B64" s="100">
        <v>3</v>
      </c>
      <c r="C64" s="58"/>
      <c r="D64" s="59"/>
      <c r="E64" s="59"/>
      <c r="F64" s="62"/>
      <c r="G64" s="101" t="s">
        <v>63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64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65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65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66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67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68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69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.7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69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66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67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68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70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70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71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72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73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74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75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.7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75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4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75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76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77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77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77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78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196">
        <v>1</v>
      </c>
      <c r="B90" s="197"/>
      <c r="C90" s="197"/>
      <c r="D90" s="197"/>
      <c r="E90" s="197"/>
      <c r="F90" s="198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79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80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81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82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82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82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83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84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85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85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85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83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84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86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86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86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83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84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87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88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88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88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89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90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91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91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91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91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4.7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92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.7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92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92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92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93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7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93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7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93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93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94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94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94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7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94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hidden="1">
      <c r="A131" s="161">
        <v>1</v>
      </c>
      <c r="B131" s="162"/>
      <c r="C131" s="162"/>
      <c r="D131" s="162"/>
      <c r="E131" s="162"/>
      <c r="F131" s="163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95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96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0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96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96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97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98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.75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99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0" customHeight="1" hidden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99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4.75" customHeight="1" hidden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99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100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101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0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102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102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102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103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104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105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105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83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83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106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107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84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108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108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7.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109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7.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110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76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76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76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7.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109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83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83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111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4.7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112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113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84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114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115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hidden="1">
      <c r="A171" s="161">
        <v>1</v>
      </c>
      <c r="B171" s="162"/>
      <c r="C171" s="162"/>
      <c r="D171" s="162"/>
      <c r="E171" s="162"/>
      <c r="F171" s="163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7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116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117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118</v>
      </c>
      <c r="H174" s="128">
        <v>141</v>
      </c>
      <c r="I174" s="55">
        <f>SUM(I175+I226+I286)</f>
        <v>12500</v>
      </c>
      <c r="J174" s="103">
        <f>SUM(J175+J226+J286)</f>
        <v>12500</v>
      </c>
      <c r="K174" s="56">
        <f>SUM(K175+K226+K286)</f>
        <v>12500</v>
      </c>
      <c r="L174" s="55">
        <f>SUM(L175+L226+L286)</f>
        <v>12500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119</v>
      </c>
      <c r="H175" s="44">
        <v>142</v>
      </c>
      <c r="I175" s="55">
        <f>SUM(I176+I197+I205+I216+I220)</f>
        <v>12500</v>
      </c>
      <c r="J175" s="75">
        <f>SUM(J176+J197+J205+J216+J220)</f>
        <v>12500</v>
      </c>
      <c r="K175" s="75">
        <f>SUM(K176+K197+K205+K216+K220)</f>
        <v>12500</v>
      </c>
      <c r="L175" s="75">
        <f>SUM(L176+L197+L205+L216+L220)</f>
        <v>12500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4" customHeight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120</v>
      </c>
      <c r="H176" s="128">
        <v>143</v>
      </c>
      <c r="I176" s="75">
        <f>SUM(I177+I180+I185+I189+I194)</f>
        <v>12500</v>
      </c>
      <c r="J176" s="103">
        <f>SUM(J177+J180+J185+J189+J194)</f>
        <v>12500</v>
      </c>
      <c r="K176" s="56">
        <f>SUM(K177+K180+K185+K189+K194)</f>
        <v>12500</v>
      </c>
      <c r="L176" s="55">
        <f>SUM(L177+L180+L185+L189+L194)</f>
        <v>12500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 hidden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121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121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121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122</v>
      </c>
      <c r="H180" s="128">
        <v>147</v>
      </c>
      <c r="I180" s="75">
        <f>I181</f>
        <v>12500</v>
      </c>
      <c r="J180" s="102">
        <f>J181</f>
        <v>12500</v>
      </c>
      <c r="K180" s="76">
        <f>K181</f>
        <v>12500</v>
      </c>
      <c r="L180" s="75">
        <f>L181</f>
        <v>12500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 hidden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122</v>
      </c>
      <c r="H181" s="44">
        <v>148</v>
      </c>
      <c r="I181" s="55">
        <f>SUM(I182:I184)</f>
        <v>12500</v>
      </c>
      <c r="J181" s="103">
        <f>SUM(J182:J184)</f>
        <v>12500</v>
      </c>
      <c r="K181" s="56">
        <f>SUM(K182:K184)</f>
        <v>12500</v>
      </c>
      <c r="L181" s="55">
        <f>SUM(L182:L184)</f>
        <v>12500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123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124</v>
      </c>
      <c r="H183" s="44">
        <v>150</v>
      </c>
      <c r="I183" s="72">
        <v>9100</v>
      </c>
      <c r="J183" s="72">
        <v>9100</v>
      </c>
      <c r="K183" s="72">
        <v>9100</v>
      </c>
      <c r="L183" s="72">
        <v>9100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125</v>
      </c>
      <c r="H184" s="128">
        <v>151</v>
      </c>
      <c r="I184" s="70">
        <v>3400</v>
      </c>
      <c r="J184" s="70">
        <v>3400</v>
      </c>
      <c r="K184" s="70">
        <v>3400</v>
      </c>
      <c r="L184" s="113">
        <v>3400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126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 hidden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126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127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128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129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129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130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131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132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1.25" customHeight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133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133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133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134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 hidden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135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135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136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137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 hidden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138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 hidden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139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140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141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142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142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 hidden="1">
      <c r="A208" s="161">
        <v>1</v>
      </c>
      <c r="B208" s="162"/>
      <c r="C208" s="162"/>
      <c r="D208" s="162"/>
      <c r="E208" s="162"/>
      <c r="F208" s="163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142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143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143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144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145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146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147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7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148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148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7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148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7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149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150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150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150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151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152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153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7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154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155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7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156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7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156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157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158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159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160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7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161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7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161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162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163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164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164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165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166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167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167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165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166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168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161">
        <v>1</v>
      </c>
      <c r="B247" s="162"/>
      <c r="C247" s="162"/>
      <c r="D247" s="162"/>
      <c r="E247" s="162"/>
      <c r="F247" s="163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168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168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0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169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169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169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170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170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165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166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171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7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172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7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173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157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158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159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160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7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161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7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161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162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163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164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164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165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166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167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167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165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166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168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168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168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169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169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169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170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170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165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166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7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174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155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161">
        <v>1</v>
      </c>
      <c r="B288" s="162"/>
      <c r="C288" s="162"/>
      <c r="D288" s="162"/>
      <c r="E288" s="162"/>
      <c r="F288" s="163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156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7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156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157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158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175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7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176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176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162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163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164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164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165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166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177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177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165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166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7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178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7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178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7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178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169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169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169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170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170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165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166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171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7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173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173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157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158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175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7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176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7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176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162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163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164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164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165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166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hidden="1">
      <c r="A330" s="161">
        <v>1</v>
      </c>
      <c r="B330" s="162"/>
      <c r="C330" s="162"/>
      <c r="D330" s="162"/>
      <c r="E330" s="162"/>
      <c r="F330" s="163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177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177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165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166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7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178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7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178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7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178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169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169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169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170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170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170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1"/>
      <c r="E344" s="142"/>
      <c r="F344" s="143"/>
      <c r="G344" s="144" t="s">
        <v>179</v>
      </c>
      <c r="H344" s="45">
        <v>307</v>
      </c>
      <c r="I344" s="116">
        <f>SUM(I30+I174)</f>
        <v>232600</v>
      </c>
      <c r="J344" s="117">
        <f>SUM(J30+J174)</f>
        <v>232600</v>
      </c>
      <c r="K344" s="117">
        <f>SUM(K30+K174)</f>
        <v>232599.99</v>
      </c>
      <c r="L344" s="118">
        <f>SUM(L30+L174)</f>
        <v>232599.99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180</v>
      </c>
      <c r="H347" s="150"/>
      <c r="I347" s="151"/>
      <c r="J347" s="151"/>
      <c r="K347" s="152" t="s">
        <v>181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65" t="s">
        <v>182</v>
      </c>
      <c r="E348" s="165"/>
      <c r="F348" s="165"/>
      <c r="G348" s="165"/>
      <c r="H348" s="155"/>
      <c r="I348" s="154" t="s">
        <v>183</v>
      </c>
      <c r="J348" s="10"/>
      <c r="K348" s="164" t="s">
        <v>184</v>
      </c>
      <c r="L348" s="164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185</v>
      </c>
      <c r="H350" s="151"/>
      <c r="I350" s="158"/>
      <c r="J350" s="151"/>
      <c r="K350" s="159" t="s">
        <v>187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65" t="s">
        <v>186</v>
      </c>
      <c r="E351" s="166"/>
      <c r="F351" s="166"/>
      <c r="G351" s="166"/>
      <c r="H351" s="160"/>
      <c r="I351" s="154" t="s">
        <v>183</v>
      </c>
      <c r="J351" s="10"/>
      <c r="K351" s="164" t="s">
        <v>184</v>
      </c>
      <c r="L351" s="164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/>
  <pageMargins left="0.5416666666666666" right="0.11458333333333333" top="0.46875" bottom="0.3854166666666667" header="0.03125" footer="0.03125"/>
  <pageSetup firstPageNumber="1" useFirstPageNumber="1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dcterms:modified xsi:type="dcterms:W3CDTF">2017-01-12T14:12:13Z</dcterms:modified>
  <cp:category/>
  <cp:version/>
  <cp:contentType/>
  <cp:contentStatus/>
</cp:coreProperties>
</file>